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б-т'!$B$1:$F$44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<sst xmlns="http://schemas.openxmlformats.org/spreadsheetml/2006/main" count="45" uniqueCount="44">
  <si>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 </t>
  </si>
  <si>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</si>
  <si>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</si>
  <si>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</si>
  <si>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</si>
  <si>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</si>
  <si>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</si>
  <si>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</si>
  <si>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</si>
  <si>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</si>
  <si>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</si>
  <si>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</si>
  <si>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</si>
  <si>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</si>
  <si>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</si>
  <si>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</si>
  <si>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</si>
  <si>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</si>
  <si>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</si>
  <si>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</si>
  <si>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</si>
  <si>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</si>
  <si>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</si>
  <si>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</si>
  <si>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</si>
  <si>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</si>
  <si>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</si>
  <si>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</si>
  <si>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</si>
  <si>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</si>
  <si>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</si>
  <si>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</si>
  <si>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</si>
  <si>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</si>
  <si>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</si>
  <si>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</si>
  <si>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</si>
  <si>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240600, 221300,210800-210811, 220900</t>
  </si>
  <si>
    <t>Державне мито</t>
  </si>
  <si>
    <t>210811/ 210815</t>
  </si>
  <si>
    <t>більше 200%</t>
  </si>
  <si>
    <t>Збір за паркування</t>
  </si>
  <si>
    <t>станом на 1 січня 2019 року</t>
  </si>
  <si>
    <t>на січень-грудень 2018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</si>
</sst>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center" vertical="top"/>
    </xf>
    <xf numFmtId="180" fontId="11" fillId="0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104775</xdr:rowOff>
    </xdr:from>
    <xdr:to>
      <xdr:col>2</xdr:col>
      <xdr:colOff>1038225</xdr:colOff>
      <xdr:row>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70" zoomScaleSheetLayoutView="70" zoomScalePageLayoutView="0" workbookViewId="0" topLeftCell="A14">
      <selection activeCell="D41" sqref="C21:D41"/>
    </sheetView>
  </sheetViews>
  <sheetFormatPr defaultColWidth="9.00390625" defaultRowHeight="12.75"/>
  <cols>
    <col min="1" max="1" width="34.625" style="7" customWidth="1"/>
    <col min="2" max="2" width="52.375" style="7" customWidth="1"/>
    <col min="3" max="3" width="21.75390625" style="7" customWidth="1"/>
    <col min="4" max="4" width="23.375" style="7" customWidth="1"/>
    <col min="5" max="6" width="14.125" style="7" customWidth="1"/>
    <col min="7" max="16384" width="9.125" style="7" customWidth="1"/>
  </cols>
  <sheetData>
    <row r="1" spans="1:6" s="11" customFormat="1" ht="12.75">
      <c r="A1" s="10" t="s">
        <v>0</v>
      </c>
      <c r="B1" s="2"/>
      <c r="C1" s="2"/>
      <c r="D1" s="2"/>
      <c r="E1" s="2"/>
      <c r="F1" s="2"/>
    </row>
    <row r="2" spans="2:6" s="11" customFormat="1" ht="12.75">
      <c r="B2" s="2"/>
      <c r="C2" s="2"/>
      <c r="D2" s="2"/>
      <c r="E2" s="2"/>
      <c r="F2" s="2"/>
    </row>
    <row r="3" spans="2:6" s="11" customFormat="1" ht="12.75">
      <c r="B3" s="2"/>
      <c r="C3" s="2"/>
      <c r="D3" s="2"/>
      <c r="E3" s="2"/>
      <c r="F3" s="2"/>
    </row>
    <row r="4" spans="2:6" s="11" customFormat="1" ht="12.75">
      <c r="B4" s="2"/>
      <c r="C4" s="2"/>
      <c r="D4" s="2"/>
      <c r="E4" s="2"/>
      <c r="F4" s="2"/>
    </row>
    <row r="5" spans="2:6" s="11" customFormat="1" ht="12.75" customHeight="1">
      <c r="B5" s="2"/>
      <c r="C5" s="2"/>
      <c r="D5" s="2"/>
      <c r="E5" s="2"/>
      <c r="F5" s="2"/>
    </row>
    <row r="6" spans="1:6" s="12" customFormat="1" ht="19.5" customHeight="1">
      <c r="A6" s="11"/>
      <c r="B6" s="40" t="s">
        <v>9</v>
      </c>
      <c r="C6" s="40"/>
      <c r="D6" s="40"/>
      <c r="E6" s="40"/>
      <c r="F6" s="40"/>
    </row>
    <row r="7" spans="2:6" s="12" customFormat="1" ht="11.25" customHeight="1">
      <c r="B7" s="3"/>
      <c r="C7" s="3"/>
      <c r="D7" s="3"/>
      <c r="E7" s="3"/>
      <c r="F7" s="3"/>
    </row>
    <row r="8" spans="1:6" s="13" customFormat="1" ht="18.75" customHeight="1">
      <c r="A8" s="12"/>
      <c r="B8" s="41" t="s">
        <v>17</v>
      </c>
      <c r="C8" s="42"/>
      <c r="D8" s="42"/>
      <c r="E8" s="42"/>
      <c r="F8" s="42"/>
    </row>
    <row r="9" spans="1:6" s="12" customFormat="1" ht="19.5" customHeight="1">
      <c r="A9" s="13"/>
      <c r="B9" s="40" t="s">
        <v>1</v>
      </c>
      <c r="C9" s="40"/>
      <c r="D9" s="40"/>
      <c r="E9" s="40"/>
      <c r="F9" s="40"/>
    </row>
    <row r="10" spans="2:6" s="14" customFormat="1" ht="18.75">
      <c r="B10" s="43"/>
      <c r="C10" s="43"/>
      <c r="D10" s="43"/>
      <c r="E10" s="43"/>
      <c r="F10" s="43"/>
    </row>
    <row r="11" spans="2:6" s="15" customFormat="1" ht="15.75">
      <c r="B11" s="48" t="s">
        <v>21</v>
      </c>
      <c r="C11" s="48"/>
      <c r="D11" s="48"/>
      <c r="E11" s="48"/>
      <c r="F11" s="48"/>
    </row>
    <row r="12" spans="1:6" s="11" customFormat="1" ht="6" customHeight="1">
      <c r="A12" s="16"/>
      <c r="B12" s="2"/>
      <c r="C12" s="2"/>
      <c r="D12" s="2"/>
      <c r="E12" s="2"/>
      <c r="F12" s="2"/>
    </row>
    <row r="13" spans="2:6" s="6" customFormat="1" ht="33" customHeight="1">
      <c r="B13" s="8" t="s">
        <v>18</v>
      </c>
      <c r="C13" s="8"/>
      <c r="D13" s="49" t="s">
        <v>19</v>
      </c>
      <c r="E13" s="49"/>
      <c r="F13" s="49"/>
    </row>
    <row r="14" spans="2:5" s="4" customFormat="1" ht="8.25" customHeight="1">
      <c r="B14" s="4" t="s">
        <v>2</v>
      </c>
      <c r="E14" s="17"/>
    </row>
    <row r="15" s="4" customFormat="1" ht="15.75" customHeight="1">
      <c r="C15" s="9" t="s">
        <v>16</v>
      </c>
    </row>
    <row r="16" s="4" customFormat="1" ht="15.75" customHeight="1">
      <c r="C16" s="9" t="s">
        <v>10</v>
      </c>
    </row>
    <row r="17" spans="3:6" s="4" customFormat="1" ht="15" customHeight="1">
      <c r="C17" s="9" t="str">
        <f>D20</f>
        <v>станом на 1 січня 2019 року</v>
      </c>
      <c r="F17" s="9"/>
    </row>
    <row r="18" s="4" customFormat="1" ht="15" customHeight="1">
      <c r="F18" s="9" t="s">
        <v>8</v>
      </c>
    </row>
    <row r="19" spans="2:6" s="18" customFormat="1" ht="30.75" customHeight="1">
      <c r="B19" s="44" t="s">
        <v>3</v>
      </c>
      <c r="C19" s="31" t="s">
        <v>32</v>
      </c>
      <c r="D19" s="31" t="s">
        <v>11</v>
      </c>
      <c r="E19" s="46" t="s">
        <v>4</v>
      </c>
      <c r="F19" s="44" t="s">
        <v>7</v>
      </c>
    </row>
    <row r="20" spans="2:6" s="18" customFormat="1" ht="43.5" customHeight="1">
      <c r="B20" s="45"/>
      <c r="C20" s="32" t="s">
        <v>43</v>
      </c>
      <c r="D20" s="32" t="s">
        <v>42</v>
      </c>
      <c r="E20" s="47"/>
      <c r="F20" s="45"/>
    </row>
    <row r="21" spans="1:6" s="4" customFormat="1" ht="18" customHeight="1">
      <c r="A21" s="19">
        <v>110100</v>
      </c>
      <c r="B21" s="20" t="s">
        <v>34</v>
      </c>
      <c r="C21" s="1">
        <v>50855.8</v>
      </c>
      <c r="D21" s="1">
        <v>52415.4</v>
      </c>
      <c r="E21" s="21">
        <f>IF(C21=0,"",D21/C21*100)</f>
        <v>103.06671018841509</v>
      </c>
      <c r="F21" s="1">
        <f>D21-C21</f>
        <v>1559.5999999999985</v>
      </c>
    </row>
    <row r="22" spans="1:6" s="4" customFormat="1" ht="15.75">
      <c r="A22" s="19">
        <v>110202</v>
      </c>
      <c r="B22" s="20" t="s">
        <v>12</v>
      </c>
      <c r="C22" s="1">
        <v>38.3</v>
      </c>
      <c r="D22" s="1">
        <v>38.6</v>
      </c>
      <c r="E22" s="21">
        <f aca="true" t="shared" si="0" ref="E22:E43">IF(C22=0,"",D22/C22*100)</f>
        <v>100.78328981723239</v>
      </c>
      <c r="F22" s="1">
        <f aca="true" t="shared" si="1" ref="F22:F44">D22-C22</f>
        <v>0.30000000000000426</v>
      </c>
    </row>
    <row r="23" spans="1:6" s="4" customFormat="1" ht="34.5" customHeight="1">
      <c r="A23" s="19">
        <v>130102</v>
      </c>
      <c r="B23" s="20" t="s">
        <v>35</v>
      </c>
      <c r="C23" s="1">
        <v>1260.5</v>
      </c>
      <c r="D23" s="1">
        <v>1268.9</v>
      </c>
      <c r="E23" s="21">
        <f t="shared" si="0"/>
        <v>100.66640222134076</v>
      </c>
      <c r="F23" s="1">
        <f t="shared" si="1"/>
        <v>8.400000000000091</v>
      </c>
    </row>
    <row r="24" spans="1:6" s="4" customFormat="1" ht="20.25" customHeight="1">
      <c r="A24" s="19">
        <v>130300</v>
      </c>
      <c r="B24" s="20" t="s">
        <v>29</v>
      </c>
      <c r="C24" s="1">
        <v>12</v>
      </c>
      <c r="D24" s="1">
        <v>6</v>
      </c>
      <c r="E24" s="21">
        <f t="shared" si="0"/>
        <v>50</v>
      </c>
      <c r="F24" s="1">
        <f t="shared" si="1"/>
        <v>-6</v>
      </c>
    </row>
    <row r="25" spans="1:6" s="4" customFormat="1" ht="18" customHeight="1">
      <c r="A25" s="19">
        <v>140400</v>
      </c>
      <c r="B25" s="20" t="s">
        <v>22</v>
      </c>
      <c r="C25" s="1">
        <v>6111.6</v>
      </c>
      <c r="D25" s="1">
        <v>6711.1</v>
      </c>
      <c r="E25" s="21">
        <f t="shared" si="0"/>
        <v>109.80921526277898</v>
      </c>
      <c r="F25" s="1">
        <f t="shared" si="1"/>
        <v>599.5</v>
      </c>
    </row>
    <row r="26" spans="1:6" s="4" customFormat="1" ht="18" customHeight="1">
      <c r="A26" s="19"/>
      <c r="B26" s="20" t="s">
        <v>24</v>
      </c>
      <c r="C26" s="1">
        <f>SUM(C27:C33)</f>
        <v>33379.8</v>
      </c>
      <c r="D26" s="1">
        <f>SUM(D27:D33)</f>
        <v>36823</v>
      </c>
      <c r="E26" s="21">
        <f t="shared" si="0"/>
        <v>110.31522058250798</v>
      </c>
      <c r="F26" s="1">
        <f t="shared" si="1"/>
        <v>3443.199999999997</v>
      </c>
    </row>
    <row r="27" spans="1:6" s="4" customFormat="1" ht="18" customHeight="1">
      <c r="A27" s="33">
        <v>180100</v>
      </c>
      <c r="B27" s="28" t="s">
        <v>23</v>
      </c>
      <c r="C27" s="36">
        <v>1620.2</v>
      </c>
      <c r="D27" s="36">
        <v>1926.2</v>
      </c>
      <c r="E27" s="21">
        <f t="shared" si="0"/>
        <v>118.88655721515862</v>
      </c>
      <c r="F27" s="1">
        <f t="shared" si="1"/>
        <v>306</v>
      </c>
    </row>
    <row r="28" spans="1:6" s="4" customFormat="1" ht="16.5" customHeight="1">
      <c r="A28" s="33"/>
      <c r="B28" s="28" t="s">
        <v>13</v>
      </c>
      <c r="C28" s="36">
        <v>14421.2</v>
      </c>
      <c r="D28" s="36">
        <v>16203.6</v>
      </c>
      <c r="E28" s="21">
        <f t="shared" si="0"/>
        <v>112.35958172690206</v>
      </c>
      <c r="F28" s="1">
        <f t="shared" si="1"/>
        <v>1782.3999999999996</v>
      </c>
    </row>
    <row r="29" spans="1:6" s="4" customFormat="1" ht="21" customHeight="1">
      <c r="A29" s="34"/>
      <c r="B29" s="28" t="s">
        <v>36</v>
      </c>
      <c r="C29" s="36">
        <v>71.4</v>
      </c>
      <c r="D29" s="36">
        <v>72.9</v>
      </c>
      <c r="E29" s="21">
        <f t="shared" si="0"/>
        <v>102.10084033613444</v>
      </c>
      <c r="F29" s="1">
        <f>D29-C29</f>
        <v>1.5</v>
      </c>
    </row>
    <row r="30" spans="1:6" s="4" customFormat="1" ht="15.75">
      <c r="A30" s="34"/>
      <c r="B30" s="28" t="s">
        <v>41</v>
      </c>
      <c r="C30" s="36"/>
      <c r="D30" s="36">
        <v>0.7</v>
      </c>
      <c r="E30" s="21">
        <f>IF(C30=0,"",D30/C30*100)</f>
      </c>
      <c r="F30" s="1">
        <f>D30-C30</f>
        <v>0.7</v>
      </c>
    </row>
    <row r="31" spans="1:6" s="4" customFormat="1" ht="18" customHeight="1">
      <c r="A31" s="34"/>
      <c r="B31" s="28" t="s">
        <v>25</v>
      </c>
      <c r="C31" s="36">
        <v>101</v>
      </c>
      <c r="D31" s="36">
        <v>143.9</v>
      </c>
      <c r="E31" s="21">
        <f t="shared" si="0"/>
        <v>142.4752475247525</v>
      </c>
      <c r="F31" s="1">
        <f t="shared" si="1"/>
        <v>42.900000000000006</v>
      </c>
    </row>
    <row r="32" spans="1:6" s="4" customFormat="1" ht="30" customHeight="1" hidden="1">
      <c r="A32" s="34"/>
      <c r="B32" s="28" t="s">
        <v>26</v>
      </c>
      <c r="C32" s="36">
        <v>0</v>
      </c>
      <c r="D32" s="36">
        <v>0</v>
      </c>
      <c r="E32" s="21">
        <f t="shared" si="0"/>
      </c>
      <c r="F32" s="1">
        <f t="shared" si="1"/>
        <v>0</v>
      </c>
    </row>
    <row r="33" spans="1:6" s="4" customFormat="1" ht="16.5" customHeight="1">
      <c r="A33" s="34"/>
      <c r="B33" s="28" t="s">
        <v>27</v>
      </c>
      <c r="C33" s="36">
        <v>17166</v>
      </c>
      <c r="D33" s="36">
        <v>18475.7</v>
      </c>
      <c r="E33" s="21">
        <f t="shared" si="0"/>
        <v>107.62961668414309</v>
      </c>
      <c r="F33" s="1">
        <f t="shared" si="1"/>
        <v>1309.7000000000007</v>
      </c>
    </row>
    <row r="34" spans="1:6" s="4" customFormat="1" ht="12.75" customHeight="1" hidden="1">
      <c r="A34" s="34"/>
      <c r="B34" s="30" t="s">
        <v>28</v>
      </c>
      <c r="C34" s="36"/>
      <c r="D34" s="36"/>
      <c r="E34" s="21">
        <f t="shared" si="0"/>
      </c>
      <c r="F34" s="1">
        <f t="shared" si="1"/>
        <v>0</v>
      </c>
    </row>
    <row r="35" spans="1:6" s="4" customFormat="1" ht="54" customHeight="1">
      <c r="A35" s="22">
        <v>210103</v>
      </c>
      <c r="B35" s="20" t="s">
        <v>20</v>
      </c>
      <c r="C35" s="36">
        <v>45.5</v>
      </c>
      <c r="D35" s="36">
        <v>56.3</v>
      </c>
      <c r="E35" s="21">
        <f t="shared" si="0"/>
        <v>123.73626373626374</v>
      </c>
      <c r="F35" s="1">
        <f t="shared" si="1"/>
        <v>10.799999999999997</v>
      </c>
    </row>
    <row r="36" spans="1:6" s="4" customFormat="1" ht="23.25" customHeight="1">
      <c r="A36" s="22" t="s">
        <v>39</v>
      </c>
      <c r="B36" s="20" t="s">
        <v>6</v>
      </c>
      <c r="C36" s="1">
        <v>89.5</v>
      </c>
      <c r="D36" s="1">
        <v>135.9</v>
      </c>
      <c r="E36" s="21">
        <f t="shared" si="0"/>
        <v>151.84357541899442</v>
      </c>
      <c r="F36" s="1">
        <f t="shared" si="1"/>
        <v>46.400000000000006</v>
      </c>
    </row>
    <row r="37" spans="1:6" s="4" customFormat="1" ht="30.75" customHeight="1">
      <c r="A37" s="22">
        <v>210500</v>
      </c>
      <c r="B37" s="20" t="s">
        <v>33</v>
      </c>
      <c r="C37" s="1">
        <v>374.7</v>
      </c>
      <c r="D37" s="1">
        <v>491.8</v>
      </c>
      <c r="E37" s="21">
        <f t="shared" si="0"/>
        <v>131.25166800106754</v>
      </c>
      <c r="F37" s="1">
        <f t="shared" si="1"/>
        <v>117.10000000000002</v>
      </c>
    </row>
    <row r="38" spans="1:6" s="4" customFormat="1" ht="23.25" customHeight="1">
      <c r="A38" s="22">
        <v>220100</v>
      </c>
      <c r="B38" s="20" t="s">
        <v>31</v>
      </c>
      <c r="C38" s="1">
        <v>2241.4</v>
      </c>
      <c r="D38" s="1">
        <v>2607.8</v>
      </c>
      <c r="E38" s="21">
        <f t="shared" si="0"/>
        <v>116.34692602837514</v>
      </c>
      <c r="F38" s="1">
        <f t="shared" si="1"/>
        <v>366.4000000000001</v>
      </c>
    </row>
    <row r="39" spans="1:6" s="4" customFormat="1" ht="35.25" customHeight="1">
      <c r="A39" s="22">
        <v>220804</v>
      </c>
      <c r="B39" s="20" t="s">
        <v>30</v>
      </c>
      <c r="C39" s="1">
        <v>89.1</v>
      </c>
      <c r="D39" s="1">
        <v>117.1</v>
      </c>
      <c r="E39" s="21">
        <f t="shared" si="0"/>
        <v>131.4253647586981</v>
      </c>
      <c r="F39" s="1">
        <f t="shared" si="1"/>
        <v>28</v>
      </c>
    </row>
    <row r="40" spans="1:6" s="4" customFormat="1" ht="35.25" customHeight="1">
      <c r="A40" s="22"/>
      <c r="B40" s="20" t="s">
        <v>38</v>
      </c>
      <c r="C40" s="1">
        <v>0.4</v>
      </c>
      <c r="D40" s="1">
        <v>5.5</v>
      </c>
      <c r="E40" s="39" t="s">
        <v>40</v>
      </c>
      <c r="F40" s="1">
        <f t="shared" si="1"/>
        <v>5.1</v>
      </c>
    </row>
    <row r="41" spans="1:9" s="4" customFormat="1" ht="35.25" customHeight="1">
      <c r="A41" s="35" t="s">
        <v>37</v>
      </c>
      <c r="B41" s="20" t="s">
        <v>14</v>
      </c>
      <c r="C41" s="1">
        <v>333</v>
      </c>
      <c r="D41" s="1">
        <v>431.3</v>
      </c>
      <c r="E41" s="21">
        <f>IF(C41=0,"",D41/C41*100)</f>
        <v>129.51951951951952</v>
      </c>
      <c r="F41" s="1">
        <f t="shared" si="1"/>
        <v>98.30000000000001</v>
      </c>
      <c r="I41" s="29"/>
    </row>
    <row r="42" spans="1:6" s="4" customFormat="1" ht="12.75" customHeight="1" hidden="1">
      <c r="A42" s="22">
        <v>310102</v>
      </c>
      <c r="B42" s="20" t="s">
        <v>15</v>
      </c>
      <c r="C42" s="1">
        <v>0</v>
      </c>
      <c r="D42" s="1">
        <v>0</v>
      </c>
      <c r="E42" s="21">
        <f t="shared" si="0"/>
      </c>
      <c r="F42" s="1">
        <f t="shared" si="1"/>
        <v>0</v>
      </c>
    </row>
    <row r="43" spans="1:6" s="4" customFormat="1" ht="24" customHeight="1" hidden="1">
      <c r="A43" s="22">
        <v>310102</v>
      </c>
      <c r="B43" s="20" t="s">
        <v>15</v>
      </c>
      <c r="C43" s="1">
        <v>0</v>
      </c>
      <c r="D43" s="1">
        <v>0</v>
      </c>
      <c r="E43" s="21">
        <f t="shared" si="0"/>
      </c>
      <c r="F43" s="1">
        <f t="shared" si="1"/>
        <v>0</v>
      </c>
    </row>
    <row r="44" spans="1:6" s="4" customFormat="1" ht="27" customHeight="1">
      <c r="A44" s="22"/>
      <c r="B44" s="23" t="s">
        <v>5</v>
      </c>
      <c r="C44" s="37">
        <f>SUM(C35:C43,C21:C26)</f>
        <v>94831.6</v>
      </c>
      <c r="D44" s="37">
        <f>SUM(D35:D43,D21:D26)</f>
        <v>101108.7</v>
      </c>
      <c r="E44" s="24">
        <f>IF(C44=0,"",D44/C44*100)</f>
        <v>106.61920709974311</v>
      </c>
      <c r="F44" s="25">
        <f t="shared" si="1"/>
        <v>6277.099999999991</v>
      </c>
    </row>
    <row r="45" spans="3:6" s="17" customFormat="1" ht="15.75" customHeight="1">
      <c r="C45" s="38"/>
      <c r="D45" s="38"/>
      <c r="E45" s="26"/>
      <c r="F45" s="27"/>
    </row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</sheetData>
  <sheetProtection/>
  <mergeCells count="9">
    <mergeCell ref="B6:F6"/>
    <mergeCell ref="B8:F8"/>
    <mergeCell ref="B9:F9"/>
    <mergeCell ref="B10:F10"/>
    <mergeCell ref="B19:B20"/>
    <mergeCell ref="E19:E20"/>
    <mergeCell ref="F19:F20"/>
    <mergeCell ref="B11:F11"/>
    <mergeCell ref="D13:F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2018-04-02T13:06:18Z</cp:lastPrinted>
  <dcterms:created xsi:type="dcterms:W3CDTF">2003-06-12T05:22:25Z</dcterms:created>
  <dcterms:modified xsi:type="dcterms:W3CDTF">2019-01-03T09:18:56Z</dcterms:modified>
  <cp:category/>
  <cp:version/>
  <cp:contentType/>
  <cp:contentStatus/>
</cp:coreProperties>
</file>